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Daten\Eigene Dateien\PCA\lauf - rad - triathlon\Checkliste - Infos - Veranstalter\"/>
    </mc:Choice>
  </mc:AlternateContent>
  <bookViews>
    <workbookView xWindow="3525" yWindow="0" windowWidth="22005" windowHeight="9795" xr2:uid="{00000000-000D-0000-FFFF-FFFF00000000}"/>
  </bookViews>
  <sheets>
    <sheet name="Altersklassen" sheetId="1" r:id="rId1"/>
  </sheets>
  <calcPr calcId="171027"/>
</workbook>
</file>

<file path=xl/calcChain.xml><?xml version="1.0" encoding="utf-8"?>
<calcChain xmlns="http://schemas.openxmlformats.org/spreadsheetml/2006/main">
  <c r="F26" i="1" l="1"/>
  <c r="F25" i="1"/>
  <c r="F31" i="1" l="1"/>
  <c r="F32" i="1"/>
  <c r="F30" i="1"/>
  <c r="F43" i="1" l="1"/>
  <c r="F44" i="1"/>
  <c r="F11" i="1"/>
  <c r="F10" i="1"/>
  <c r="F9" i="1"/>
  <c r="F8" i="1"/>
  <c r="F7" i="1"/>
  <c r="F42" i="1"/>
  <c r="F41" i="1"/>
  <c r="F40" i="1"/>
  <c r="F39" i="1"/>
  <c r="F38" i="1"/>
  <c r="F37" i="1"/>
  <c r="F35" i="1"/>
  <c r="F36" i="1"/>
  <c r="F34" i="1"/>
  <c r="F33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6" i="1"/>
  <c r="F5" i="1"/>
</calcChain>
</file>

<file path=xl/sharedStrings.xml><?xml version="1.0" encoding="utf-8"?>
<sst xmlns="http://schemas.openxmlformats.org/spreadsheetml/2006/main" count="196" uniqueCount="132">
  <si>
    <t>männlich</t>
  </si>
  <si>
    <t>weiblich</t>
  </si>
  <si>
    <t>Jahrgänge</t>
  </si>
  <si>
    <t>Bamb</t>
  </si>
  <si>
    <t>MBam</t>
  </si>
  <si>
    <t>WBam</t>
  </si>
  <si>
    <t>MSD</t>
  </si>
  <si>
    <t>WSD</t>
  </si>
  <si>
    <t>M8</t>
  </si>
  <si>
    <t>W8</t>
  </si>
  <si>
    <t>M9</t>
  </si>
  <si>
    <t>W9</t>
  </si>
  <si>
    <t>MSC</t>
  </si>
  <si>
    <t>WSC</t>
  </si>
  <si>
    <t>M10</t>
  </si>
  <si>
    <t>M11</t>
  </si>
  <si>
    <t>W10</t>
  </si>
  <si>
    <t>W11</t>
  </si>
  <si>
    <t>MSB</t>
  </si>
  <si>
    <t>WSB</t>
  </si>
  <si>
    <t>M12</t>
  </si>
  <si>
    <t>M13</t>
  </si>
  <si>
    <t>MSA</t>
  </si>
  <si>
    <t>M14</t>
  </si>
  <si>
    <t>M15</t>
  </si>
  <si>
    <t>MJB</t>
  </si>
  <si>
    <t>M16</t>
  </si>
  <si>
    <t>M17</t>
  </si>
  <si>
    <t>MJA</t>
  </si>
  <si>
    <t>M18</t>
  </si>
  <si>
    <t>M19</t>
  </si>
  <si>
    <t>M20</t>
  </si>
  <si>
    <t>Altersklasse 30</t>
  </si>
  <si>
    <t>Altersklasse 35</t>
  </si>
  <si>
    <t>Altersklasse 40</t>
  </si>
  <si>
    <t>Altersklasse 45</t>
  </si>
  <si>
    <t>Altersklasse 50</t>
  </si>
  <si>
    <t>Altersklasse 55</t>
  </si>
  <si>
    <t>Altersklasse 60</t>
  </si>
  <si>
    <t>Altersklasse 65</t>
  </si>
  <si>
    <t>Altersklasse 70</t>
  </si>
  <si>
    <t>Altersklasse 75</t>
  </si>
  <si>
    <t>Altersklasse 80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</si>
  <si>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</si>
  <si>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</si>
  <si>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</si>
  <si>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</si>
  <si>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</si>
  <si>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</si>
  <si>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</si>
  <si>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</si>
  <si>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</si>
  <si>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</si>
  <si>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</si>
  <si>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W12</t>
  </si>
  <si>
    <t>W13</t>
  </si>
  <si>
    <t>WSA</t>
  </si>
  <si>
    <t>W14</t>
  </si>
  <si>
    <t>W15</t>
  </si>
  <si>
    <t>WJB</t>
  </si>
  <si>
    <t>W16</t>
  </si>
  <si>
    <t>W17</t>
  </si>
  <si>
    <t>WJA</t>
  </si>
  <si>
    <t>W18</t>
  </si>
  <si>
    <t>W19</t>
  </si>
  <si>
    <t>W20</t>
  </si>
  <si>
    <t>W30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</si>
  <si>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</si>
  <si>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</si>
  <si>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</si>
  <si>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</si>
  <si>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</si>
  <si>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</si>
  <si>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</si>
  <si>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</si>
  <si>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</si>
  <si>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W80</t>
  </si>
  <si>
    <t>Kürzel DLV offiziell</t>
  </si>
  <si>
    <t>Kürzel gebräuchlich</t>
  </si>
  <si>
    <t>MK U8</t>
  </si>
  <si>
    <t>WK U8</t>
  </si>
  <si>
    <t>Bezeichnung [bzw. umgangssprachlich]</t>
  </si>
  <si>
    <t>Kinder U8 [Bambini]</t>
  </si>
  <si>
    <t>[Bambini M/W]</t>
  </si>
  <si>
    <t>MBa3</t>
  </si>
  <si>
    <t>MBa4</t>
  </si>
  <si>
    <t>MBa5</t>
  </si>
  <si>
    <t>MBa6</t>
  </si>
  <si>
    <t>MBa7</t>
  </si>
  <si>
    <t>WBa3</t>
  </si>
  <si>
    <t>WBa4</t>
  </si>
  <si>
    <t>WBa5</t>
  </si>
  <si>
    <t>WBa6</t>
  </si>
  <si>
    <t>WBa7</t>
  </si>
  <si>
    <t>Kinder U10 [Sch. D]</t>
  </si>
  <si>
    <t>MK U10</t>
  </si>
  <si>
    <t>WK U10</t>
  </si>
  <si>
    <t>Kinder U12 [Sch. C]</t>
  </si>
  <si>
    <t>MK U12</t>
  </si>
  <si>
    <t>WK U12</t>
  </si>
  <si>
    <t>Jugend U14 [Sch. B]</t>
  </si>
  <si>
    <t>MJ U14</t>
  </si>
  <si>
    <t>WJ U14</t>
  </si>
  <si>
    <t>Jugend U16 [Sch. A]</t>
  </si>
  <si>
    <t>MJ U16</t>
  </si>
  <si>
    <t>WJ U16</t>
  </si>
  <si>
    <t>Jugend U18 [Jug. B]</t>
  </si>
  <si>
    <t>MJ U18</t>
  </si>
  <si>
    <t>WJ U18</t>
  </si>
  <si>
    <t>Jugend U20 [Jug. A]</t>
  </si>
  <si>
    <t>MJ U20</t>
  </si>
  <si>
    <t>WJ U20</t>
  </si>
  <si>
    <t>---</t>
  </si>
  <si>
    <t>M</t>
  </si>
  <si>
    <t>W</t>
  </si>
  <si>
    <t>Altersklasse 85</t>
  </si>
  <si>
    <t>M85</t>
  </si>
  <si>
    <t>W85</t>
  </si>
  <si>
    <t>Altersklasseneinteilung Lauf ab 1.1.2012
(neue DLV - Festlegung) für Veranstaltungen im Jahr:</t>
  </si>
  <si>
    <t>--- = offiziell nicht vorgesehen</t>
  </si>
  <si>
    <t>Tabelle erstellt von www.ergebnisliste.de --- die Datei darf frei kopiert und verbreitet werden!</t>
  </si>
  <si>
    <t>Junioren U23</t>
  </si>
  <si>
    <t>MJ U23</t>
  </si>
  <si>
    <t>WJ U23</t>
  </si>
  <si>
    <t>MJun</t>
  </si>
  <si>
    <t>WJun</t>
  </si>
  <si>
    <t>Männer/ Frauen
[Hauptklasse]
wenn U23 vorhanden</t>
  </si>
  <si>
    <t>Männer/ Frauen
[Hauptklasse]
Standard-Wertung</t>
  </si>
  <si>
    <t>ohne Gewähr</t>
  </si>
  <si>
    <t>hier oben Jahr eintragen ^</t>
  </si>
  <si>
    <t>Männer
bzw.
MHK</t>
  </si>
  <si>
    <t>Frauen
bzw.
FHK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</si>
</sst>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0" borderId="4" xfId="0" quotePrefix="1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zoomScale="85" zoomScaleNormal="85" workbookViewId="0">
      <pane ySplit="2" topLeftCell="A3" activePane="bottomLeft" state="frozen"/>
      <selection pane="bottomLeft" activeCell="E2" sqref="E2:F2"/>
    </sheetView>
  </sheetViews>
  <sheetFormatPr baseColWidth="10" defaultRowHeight="14.25" x14ac:dyDescent="0.25"/>
  <cols>
    <col min="1" max="1" width="20.7109375" style="7" customWidth="1"/>
    <col min="2" max="5" width="12.7109375" style="7" customWidth="1"/>
    <col min="6" max="6" width="17.140625" style="7" customWidth="1"/>
    <col min="7" max="16384" width="11.42578125" style="2"/>
  </cols>
  <sheetData>
    <row r="1" spans="1:6" ht="30.75" customHeight="1" x14ac:dyDescent="0.25">
      <c r="A1" s="11" t="s">
        <v>118</v>
      </c>
      <c r="B1" s="11"/>
      <c r="C1" s="11"/>
      <c r="D1" s="12"/>
      <c r="E1" s="12"/>
      <c r="F1" s="1">
        <v>2017</v>
      </c>
    </row>
    <row r="2" spans="1:6" ht="15" customHeight="1" x14ac:dyDescent="0.25">
      <c r="A2" s="15" t="s">
        <v>119</v>
      </c>
      <c r="B2" s="15"/>
      <c r="C2" s="15"/>
      <c r="D2" s="15"/>
      <c r="E2" s="14" t="s">
        <v>129</v>
      </c>
      <c r="F2" s="14"/>
    </row>
    <row r="3" spans="1:6" ht="15" x14ac:dyDescent="0.25">
      <c r="A3" s="9" t="s">
        <v>81</v>
      </c>
      <c r="B3" s="10" t="s">
        <v>77</v>
      </c>
      <c r="C3" s="10"/>
      <c r="D3" s="10" t="s">
        <v>78</v>
      </c>
      <c r="E3" s="10"/>
      <c r="F3" s="10" t="s">
        <v>2</v>
      </c>
    </row>
    <row r="4" spans="1:6" ht="15" x14ac:dyDescent="0.25">
      <c r="A4" s="10"/>
      <c r="B4" s="3" t="s">
        <v>0</v>
      </c>
      <c r="C4" s="3" t="s">
        <v>1</v>
      </c>
      <c r="D4" s="3" t="s">
        <v>0</v>
      </c>
      <c r="E4" s="3" t="s">
        <v>1</v>
      </c>
      <c r="F4" s="10"/>
    </row>
    <row r="5" spans="1:6" x14ac:dyDescent="0.25">
      <c r="A5" s="4" t="s">
        <v>82</v>
      </c>
      <c r="B5" s="4" t="s">
        <v>79</v>
      </c>
      <c r="C5" s="4" t="s">
        <v>80</v>
      </c>
      <c r="D5" s="4" t="s">
        <v>3</v>
      </c>
      <c r="E5" s="4" t="s">
        <v>3</v>
      </c>
      <c r="F5" s="4" t="str">
        <f>CONCATENATE($F$1-7," und jünger")</f>
        <v>2010 und jünger</v>
      </c>
    </row>
    <row r="6" spans="1:6" x14ac:dyDescent="0.25">
      <c r="A6" s="4" t="s">
        <v>83</v>
      </c>
      <c r="B6" s="5" t="s">
        <v>112</v>
      </c>
      <c r="C6" s="5" t="s">
        <v>112</v>
      </c>
      <c r="D6" s="4" t="s">
        <v>4</v>
      </c>
      <c r="E6" s="4" t="s">
        <v>5</v>
      </c>
      <c r="F6" s="4" t="str">
        <f>CONCATENATE($F$1-7," und jünger")</f>
        <v>2010 und jünger</v>
      </c>
    </row>
    <row r="7" spans="1:6" x14ac:dyDescent="0.25">
      <c r="A7" s="4"/>
      <c r="B7" s="5" t="s">
        <v>112</v>
      </c>
      <c r="C7" s="5" t="s">
        <v>112</v>
      </c>
      <c r="D7" s="4" t="s">
        <v>84</v>
      </c>
      <c r="E7" s="4" t="s">
        <v>89</v>
      </c>
      <c r="F7" s="4">
        <f>$F$1-3</f>
        <v>2014</v>
      </c>
    </row>
    <row r="8" spans="1:6" x14ac:dyDescent="0.25">
      <c r="A8" s="4"/>
      <c r="B8" s="5" t="s">
        <v>112</v>
      </c>
      <c r="C8" s="5" t="s">
        <v>112</v>
      </c>
      <c r="D8" s="4" t="s">
        <v>85</v>
      </c>
      <c r="E8" s="4" t="s">
        <v>90</v>
      </c>
      <c r="F8" s="4">
        <f>$F$1-4</f>
        <v>2013</v>
      </c>
    </row>
    <row r="9" spans="1:6" x14ac:dyDescent="0.25">
      <c r="A9" s="4"/>
      <c r="B9" s="5" t="s">
        <v>112</v>
      </c>
      <c r="C9" s="5" t="s">
        <v>112</v>
      </c>
      <c r="D9" s="4" t="s">
        <v>86</v>
      </c>
      <c r="E9" s="4" t="s">
        <v>91</v>
      </c>
      <c r="F9" s="4">
        <f>$F$1-5</f>
        <v>2012</v>
      </c>
    </row>
    <row r="10" spans="1:6" x14ac:dyDescent="0.25">
      <c r="A10" s="4"/>
      <c r="B10" s="5" t="s">
        <v>112</v>
      </c>
      <c r="C10" s="5" t="s">
        <v>112</v>
      </c>
      <c r="D10" s="4" t="s">
        <v>87</v>
      </c>
      <c r="E10" s="4" t="s">
        <v>92</v>
      </c>
      <c r="F10" s="4">
        <f>$F$1-6</f>
        <v>2011</v>
      </c>
    </row>
    <row r="11" spans="1:6" x14ac:dyDescent="0.25">
      <c r="A11" s="4"/>
      <c r="B11" s="5" t="s">
        <v>112</v>
      </c>
      <c r="C11" s="5" t="s">
        <v>112</v>
      </c>
      <c r="D11" s="4" t="s">
        <v>88</v>
      </c>
      <c r="E11" s="4" t="s">
        <v>93</v>
      </c>
      <c r="F11" s="4">
        <f>$F$1-7</f>
        <v>2010</v>
      </c>
    </row>
    <row r="12" spans="1:6" x14ac:dyDescent="0.25">
      <c r="A12" s="4" t="s">
        <v>94</v>
      </c>
      <c r="B12" s="4" t="s">
        <v>95</v>
      </c>
      <c r="C12" s="4" t="s">
        <v>96</v>
      </c>
      <c r="D12" s="4" t="s">
        <v>6</v>
      </c>
      <c r="E12" s="4" t="s">
        <v>7</v>
      </c>
      <c r="F12" s="4" t="str">
        <f>CONCATENATE($F$1-9," - ",$F$1-8)</f>
        <v>2008 - 2009</v>
      </c>
    </row>
    <row r="13" spans="1:6" x14ac:dyDescent="0.25">
      <c r="A13" s="4"/>
      <c r="B13" s="4" t="s">
        <v>8</v>
      </c>
      <c r="C13" s="4" t="s">
        <v>9</v>
      </c>
      <c r="D13" s="4" t="s">
        <v>8</v>
      </c>
      <c r="E13" s="4" t="s">
        <v>9</v>
      </c>
      <c r="F13" s="4">
        <f>$F$1-8</f>
        <v>2009</v>
      </c>
    </row>
    <row r="14" spans="1:6" x14ac:dyDescent="0.25">
      <c r="A14" s="4"/>
      <c r="B14" s="4" t="s">
        <v>10</v>
      </c>
      <c r="C14" s="4" t="s">
        <v>11</v>
      </c>
      <c r="D14" s="4" t="s">
        <v>10</v>
      </c>
      <c r="E14" s="4" t="s">
        <v>11</v>
      </c>
      <c r="F14" s="4">
        <f>$F$1-9</f>
        <v>2008</v>
      </c>
    </row>
    <row r="15" spans="1:6" x14ac:dyDescent="0.25">
      <c r="A15" s="4" t="s">
        <v>97</v>
      </c>
      <c r="B15" s="4" t="s">
        <v>98</v>
      </c>
      <c r="C15" s="4" t="s">
        <v>99</v>
      </c>
      <c r="D15" s="4" t="s">
        <v>12</v>
      </c>
      <c r="E15" s="4" t="s">
        <v>13</v>
      </c>
      <c r="F15" s="4" t="str">
        <f>CONCATENATE($F$1-11," - ",$F$1-10)</f>
        <v>2006 - 2007</v>
      </c>
    </row>
    <row r="16" spans="1:6" x14ac:dyDescent="0.25">
      <c r="A16" s="4"/>
      <c r="B16" s="4" t="s">
        <v>14</v>
      </c>
      <c r="C16" s="4" t="s">
        <v>16</v>
      </c>
      <c r="D16" s="4" t="s">
        <v>14</v>
      </c>
      <c r="E16" s="4" t="s">
        <v>16</v>
      </c>
      <c r="F16" s="4">
        <f>$F$1-10</f>
        <v>2007</v>
      </c>
    </row>
    <row r="17" spans="1:6" x14ac:dyDescent="0.25">
      <c r="A17" s="4"/>
      <c r="B17" s="4" t="s">
        <v>15</v>
      </c>
      <c r="C17" s="4" t="s">
        <v>17</v>
      </c>
      <c r="D17" s="4" t="s">
        <v>15</v>
      </c>
      <c r="E17" s="4" t="s">
        <v>17</v>
      </c>
      <c r="F17" s="4">
        <f>$F$1-11</f>
        <v>2006</v>
      </c>
    </row>
    <row r="18" spans="1:6" x14ac:dyDescent="0.25">
      <c r="A18" s="4" t="s">
        <v>100</v>
      </c>
      <c r="B18" s="4" t="s">
        <v>101</v>
      </c>
      <c r="C18" s="4" t="s">
        <v>102</v>
      </c>
      <c r="D18" s="4" t="s">
        <v>18</v>
      </c>
      <c r="E18" s="4" t="s">
        <v>19</v>
      </c>
      <c r="F18" s="4" t="str">
        <f>CONCATENATE($F$1-13," - ",$F$1-12)</f>
        <v>2004 - 2005</v>
      </c>
    </row>
    <row r="19" spans="1:6" x14ac:dyDescent="0.25">
      <c r="A19" s="4"/>
      <c r="B19" s="4" t="s">
        <v>20</v>
      </c>
      <c r="C19" s="4" t="s">
        <v>54</v>
      </c>
      <c r="D19" s="4" t="s">
        <v>20</v>
      </c>
      <c r="E19" s="4" t="s">
        <v>54</v>
      </c>
      <c r="F19" s="4">
        <f>$F$1-12</f>
        <v>2005</v>
      </c>
    </row>
    <row r="20" spans="1:6" x14ac:dyDescent="0.25">
      <c r="A20" s="4"/>
      <c r="B20" s="4" t="s">
        <v>21</v>
      </c>
      <c r="C20" s="4" t="s">
        <v>55</v>
      </c>
      <c r="D20" s="4" t="s">
        <v>21</v>
      </c>
      <c r="E20" s="4" t="s">
        <v>55</v>
      </c>
      <c r="F20" s="4">
        <f>$F$1-13</f>
        <v>2004</v>
      </c>
    </row>
    <row r="21" spans="1:6" x14ac:dyDescent="0.25">
      <c r="A21" s="4" t="s">
        <v>103</v>
      </c>
      <c r="B21" s="4" t="s">
        <v>104</v>
      </c>
      <c r="C21" s="4" t="s">
        <v>105</v>
      </c>
      <c r="D21" s="4" t="s">
        <v>22</v>
      </c>
      <c r="E21" s="4" t="s">
        <v>56</v>
      </c>
      <c r="F21" s="4" t="str">
        <f>CONCATENATE($F$1-15," - ",$F$1-14)</f>
        <v>2002 - 2003</v>
      </c>
    </row>
    <row r="22" spans="1:6" x14ac:dyDescent="0.25">
      <c r="A22" s="4"/>
      <c r="B22" s="4" t="s">
        <v>23</v>
      </c>
      <c r="C22" s="4" t="s">
        <v>57</v>
      </c>
      <c r="D22" s="4" t="s">
        <v>23</v>
      </c>
      <c r="E22" s="4" t="s">
        <v>57</v>
      </c>
      <c r="F22" s="4">
        <f>$F$1-14</f>
        <v>2003</v>
      </c>
    </row>
    <row r="23" spans="1:6" x14ac:dyDescent="0.25">
      <c r="A23" s="4"/>
      <c r="B23" s="4" t="s">
        <v>24</v>
      </c>
      <c r="C23" s="4" t="s">
        <v>58</v>
      </c>
      <c r="D23" s="4" t="s">
        <v>24</v>
      </c>
      <c r="E23" s="4" t="s">
        <v>58</v>
      </c>
      <c r="F23" s="4">
        <f>$F$1-15</f>
        <v>2002</v>
      </c>
    </row>
    <row r="24" spans="1:6" x14ac:dyDescent="0.25">
      <c r="A24" s="4" t="s">
        <v>106</v>
      </c>
      <c r="B24" s="4" t="s">
        <v>107</v>
      </c>
      <c r="C24" s="4" t="s">
        <v>108</v>
      </c>
      <c r="D24" s="4" t="s">
        <v>25</v>
      </c>
      <c r="E24" s="4" t="s">
        <v>59</v>
      </c>
      <c r="F24" s="4" t="str">
        <f>CONCATENATE($F$1-17," - ",$F$1-16)</f>
        <v>2000 - 2001</v>
      </c>
    </row>
    <row r="25" spans="1:6" x14ac:dyDescent="0.25">
      <c r="A25" s="4"/>
      <c r="B25" s="5" t="s">
        <v>112</v>
      </c>
      <c r="C25" s="5" t="s">
        <v>112</v>
      </c>
      <c r="D25" s="4" t="s">
        <v>26</v>
      </c>
      <c r="E25" s="4" t="s">
        <v>60</v>
      </c>
      <c r="F25" s="4">
        <f>$F$1-16</f>
        <v>2001</v>
      </c>
    </row>
    <row r="26" spans="1:6" x14ac:dyDescent="0.25">
      <c r="A26" s="4"/>
      <c r="B26" s="5" t="s">
        <v>112</v>
      </c>
      <c r="C26" s="5" t="s">
        <v>112</v>
      </c>
      <c r="D26" s="4" t="s">
        <v>27</v>
      </c>
      <c r="E26" s="4" t="s">
        <v>61</v>
      </c>
      <c r="F26" s="4">
        <f>$F$1-17</f>
        <v>2000</v>
      </c>
    </row>
    <row r="27" spans="1:6" x14ac:dyDescent="0.25">
      <c r="A27" s="4" t="s">
        <v>109</v>
      </c>
      <c r="B27" s="4" t="s">
        <v>110</v>
      </c>
      <c r="C27" s="4" t="s">
        <v>111</v>
      </c>
      <c r="D27" s="4" t="s">
        <v>28</v>
      </c>
      <c r="E27" s="4" t="s">
        <v>62</v>
      </c>
      <c r="F27" s="4" t="str">
        <f>CONCATENATE($F$1-19," - ",$F$1-18)</f>
        <v>1998 - 1999</v>
      </c>
    </row>
    <row r="28" spans="1:6" x14ac:dyDescent="0.25">
      <c r="A28" s="4"/>
      <c r="B28" s="5" t="s">
        <v>112</v>
      </c>
      <c r="C28" s="5" t="s">
        <v>112</v>
      </c>
      <c r="D28" s="4" t="s">
        <v>29</v>
      </c>
      <c r="E28" s="4" t="s">
        <v>63</v>
      </c>
      <c r="F28" s="4">
        <f>$F$1-18</f>
        <v>1999</v>
      </c>
    </row>
    <row r="29" spans="1:6" x14ac:dyDescent="0.25">
      <c r="A29" s="4"/>
      <c r="B29" s="5" t="s">
        <v>112</v>
      </c>
      <c r="C29" s="5" t="s">
        <v>112</v>
      </c>
      <c r="D29" s="4" t="s">
        <v>30</v>
      </c>
      <c r="E29" s="4" t="s">
        <v>64</v>
      </c>
      <c r="F29" s="4">
        <f>$F$1-19</f>
        <v>1998</v>
      </c>
    </row>
    <row r="30" spans="1:6" x14ac:dyDescent="0.25">
      <c r="A30" s="4" t="s">
        <v>121</v>
      </c>
      <c r="B30" s="5" t="s">
        <v>122</v>
      </c>
      <c r="C30" s="5" t="s">
        <v>123</v>
      </c>
      <c r="D30" s="4" t="s">
        <v>124</v>
      </c>
      <c r="E30" s="4" t="s">
        <v>125</v>
      </c>
      <c r="F30" s="4" t="str">
        <f>CONCATENATE($F$1-22," - ",$F$1-20)</f>
        <v>1995 - 1997</v>
      </c>
    </row>
    <row r="31" spans="1:6" ht="42.75" x14ac:dyDescent="0.25">
      <c r="A31" s="6" t="s">
        <v>126</v>
      </c>
      <c r="B31" s="4" t="s">
        <v>113</v>
      </c>
      <c r="C31" s="4" t="s">
        <v>114</v>
      </c>
      <c r="D31" s="6" t="s">
        <v>130</v>
      </c>
      <c r="E31" s="6" t="s">
        <v>131</v>
      </c>
      <c r="F31" s="4" t="str">
        <f>CONCATENATE($F$1-29," - ",$F$1-23)</f>
        <v>1988 - 1994</v>
      </c>
    </row>
    <row r="32" spans="1:6" ht="42.75" x14ac:dyDescent="0.25">
      <c r="A32" s="6" t="s">
        <v>127</v>
      </c>
      <c r="B32" s="4" t="s">
        <v>113</v>
      </c>
      <c r="C32" s="4" t="s">
        <v>114</v>
      </c>
      <c r="D32" s="4" t="s">
        <v>31</v>
      </c>
      <c r="E32" s="4" t="s">
        <v>65</v>
      </c>
      <c r="F32" s="4" t="str">
        <f>CONCATENATE($F$1-29," - ",$F$1-20)</f>
        <v>1988 - 1997</v>
      </c>
    </row>
    <row r="33" spans="1:6" x14ac:dyDescent="0.25">
      <c r="A33" s="4" t="s">
        <v>32</v>
      </c>
      <c r="B33" s="4" t="s">
        <v>43</v>
      </c>
      <c r="C33" s="4" t="s">
        <v>66</v>
      </c>
      <c r="D33" s="4" t="s">
        <v>43</v>
      </c>
      <c r="E33" s="4" t="s">
        <v>66</v>
      </c>
      <c r="F33" s="4" t="str">
        <f>CONCATENATE($F$1-34," - ",$F$1-30)</f>
        <v>1983 - 1987</v>
      </c>
    </row>
    <row r="34" spans="1:6" x14ac:dyDescent="0.25">
      <c r="A34" s="4" t="s">
        <v>33</v>
      </c>
      <c r="B34" s="4" t="s">
        <v>44</v>
      </c>
      <c r="C34" s="4" t="s">
        <v>67</v>
      </c>
      <c r="D34" s="4" t="s">
        <v>44</v>
      </c>
      <c r="E34" s="4" t="s">
        <v>67</v>
      </c>
      <c r="F34" s="4" t="str">
        <f>CONCATENATE($F$1-39," - ",$F$1-35)</f>
        <v>1978 - 1982</v>
      </c>
    </row>
    <row r="35" spans="1:6" x14ac:dyDescent="0.25">
      <c r="A35" s="4" t="s">
        <v>34</v>
      </c>
      <c r="B35" s="4" t="s">
        <v>45</v>
      </c>
      <c r="C35" s="4" t="s">
        <v>68</v>
      </c>
      <c r="D35" s="4" t="s">
        <v>45</v>
      </c>
      <c r="E35" s="4" t="s">
        <v>68</v>
      </c>
      <c r="F35" s="4" t="str">
        <f>CONCATENATE($F$1-44," - ",$F$1-40)</f>
        <v>1973 - 1977</v>
      </c>
    </row>
    <row r="36" spans="1:6" x14ac:dyDescent="0.25">
      <c r="A36" s="4" t="s">
        <v>35</v>
      </c>
      <c r="B36" s="4" t="s">
        <v>46</v>
      </c>
      <c r="C36" s="4" t="s">
        <v>69</v>
      </c>
      <c r="D36" s="4" t="s">
        <v>46</v>
      </c>
      <c r="E36" s="4" t="s">
        <v>69</v>
      </c>
      <c r="F36" s="4" t="str">
        <f>CONCATENATE($F$1-49," - ",$F$1-45)</f>
        <v>1968 - 1972</v>
      </c>
    </row>
    <row r="37" spans="1:6" x14ac:dyDescent="0.25">
      <c r="A37" s="4" t="s">
        <v>36</v>
      </c>
      <c r="B37" s="4" t="s">
        <v>47</v>
      </c>
      <c r="C37" s="4" t="s">
        <v>70</v>
      </c>
      <c r="D37" s="4" t="s">
        <v>47</v>
      </c>
      <c r="E37" s="4" t="s">
        <v>70</v>
      </c>
      <c r="F37" s="4" t="str">
        <f>CONCATENATE($F$1-54," - ",$F$1-50)</f>
        <v>1963 - 1967</v>
      </c>
    </row>
    <row r="38" spans="1:6" x14ac:dyDescent="0.25">
      <c r="A38" s="4" t="s">
        <v>37</v>
      </c>
      <c r="B38" s="4" t="s">
        <v>48</v>
      </c>
      <c r="C38" s="4" t="s">
        <v>71</v>
      </c>
      <c r="D38" s="4" t="s">
        <v>48</v>
      </c>
      <c r="E38" s="4" t="s">
        <v>71</v>
      </c>
      <c r="F38" s="4" t="str">
        <f>CONCATENATE($F$1-59," - ",$F$1-55)</f>
        <v>1958 - 1962</v>
      </c>
    </row>
    <row r="39" spans="1:6" x14ac:dyDescent="0.25">
      <c r="A39" s="4" t="s">
        <v>38</v>
      </c>
      <c r="B39" s="4" t="s">
        <v>49</v>
      </c>
      <c r="C39" s="4" t="s">
        <v>72</v>
      </c>
      <c r="D39" s="4" t="s">
        <v>49</v>
      </c>
      <c r="E39" s="4" t="s">
        <v>72</v>
      </c>
      <c r="F39" s="4" t="str">
        <f>CONCATENATE($F$1-64," - ",$F$1-60)</f>
        <v>1953 - 1957</v>
      </c>
    </row>
    <row r="40" spans="1:6" x14ac:dyDescent="0.25">
      <c r="A40" s="4" t="s">
        <v>39</v>
      </c>
      <c r="B40" s="4" t="s">
        <v>50</v>
      </c>
      <c r="C40" s="4" t="s">
        <v>73</v>
      </c>
      <c r="D40" s="4" t="s">
        <v>50</v>
      </c>
      <c r="E40" s="4" t="s">
        <v>73</v>
      </c>
      <c r="F40" s="4" t="str">
        <f>CONCATENATE($F$1-69," - ",$F$1-65)</f>
        <v>1948 - 1952</v>
      </c>
    </row>
    <row r="41" spans="1:6" x14ac:dyDescent="0.25">
      <c r="A41" s="4" t="s">
        <v>40</v>
      </c>
      <c r="B41" s="4" t="s">
        <v>51</v>
      </c>
      <c r="C41" s="4" t="s">
        <v>74</v>
      </c>
      <c r="D41" s="4" t="s">
        <v>51</v>
      </c>
      <c r="E41" s="4" t="s">
        <v>74</v>
      </c>
      <c r="F41" s="4" t="str">
        <f>CONCATENATE($F$1-74," - ",$F$1-70)</f>
        <v>1943 - 1947</v>
      </c>
    </row>
    <row r="42" spans="1:6" x14ac:dyDescent="0.25">
      <c r="A42" s="4" t="s">
        <v>41</v>
      </c>
      <c r="B42" s="4" t="s">
        <v>52</v>
      </c>
      <c r="C42" s="4" t="s">
        <v>75</v>
      </c>
      <c r="D42" s="4" t="s">
        <v>52</v>
      </c>
      <c r="E42" s="4" t="s">
        <v>75</v>
      </c>
      <c r="F42" s="4" t="str">
        <f>CONCATENATE($F$1-79," - ",$F$1-75)</f>
        <v>1938 - 1942</v>
      </c>
    </row>
    <row r="43" spans="1:6" x14ac:dyDescent="0.25">
      <c r="A43" s="4" t="s">
        <v>42</v>
      </c>
      <c r="B43" s="4" t="s">
        <v>53</v>
      </c>
      <c r="C43" s="4" t="s">
        <v>76</v>
      </c>
      <c r="D43" s="4" t="s">
        <v>53</v>
      </c>
      <c r="E43" s="4" t="s">
        <v>76</v>
      </c>
      <c r="F43" s="4" t="str">
        <f>CONCATENATE($F$1-84," - ",$F$1-80)</f>
        <v>1933 - 1937</v>
      </c>
    </row>
    <row r="44" spans="1:6" x14ac:dyDescent="0.25">
      <c r="A44" s="4" t="s">
        <v>115</v>
      </c>
      <c r="B44" s="4" t="s">
        <v>116</v>
      </c>
      <c r="C44" s="5" t="s">
        <v>112</v>
      </c>
      <c r="D44" s="4" t="s">
        <v>116</v>
      </c>
      <c r="E44" s="4" t="s">
        <v>117</v>
      </c>
      <c r="F44" s="4" t="str">
        <f>CONCATENATE($F$1-85," und älter")</f>
        <v>1932 und älter</v>
      </c>
    </row>
    <row r="45" spans="1:6" x14ac:dyDescent="0.25">
      <c r="A45" s="13" t="s">
        <v>128</v>
      </c>
      <c r="B45" s="13"/>
      <c r="C45" s="13"/>
      <c r="D45" s="13"/>
      <c r="E45" s="13"/>
      <c r="F45" s="13"/>
    </row>
    <row r="46" spans="1:6" x14ac:dyDescent="0.25">
      <c r="A46" s="8" t="s">
        <v>120</v>
      </c>
      <c r="B46" s="8"/>
      <c r="C46" s="8"/>
      <c r="D46" s="8"/>
      <c r="E46" s="8"/>
      <c r="F46" s="8"/>
    </row>
  </sheetData>
  <sheetProtection algorithmName="SHA-512" hashValue="GpGZN313vemR0uRDgKFjR6gAz51XzrxG+UPZAVNgncNo0/lZ+t1O3SQZ3QAMdJP/znfcZe3slUyRS5sYsVfGBA==" saltValue="/+Yi6gMMapuqA8y6QYquQg==" spinCount="100000" sheet="1" objects="1" scenarios="1"/>
  <mergeCells count="9">
    <mergeCell ref="A46:F46"/>
    <mergeCell ref="A3:A4"/>
    <mergeCell ref="D3:E3"/>
    <mergeCell ref="F3:F4"/>
    <mergeCell ref="A1:E1"/>
    <mergeCell ref="B3:C3"/>
    <mergeCell ref="A45:F45"/>
    <mergeCell ref="E2:F2"/>
    <mergeCell ref="A2:D2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Altersklassen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vkr</dc:creator>
  <cp:lastModifiedBy>VK</cp:lastModifiedBy>
  <cp:lastPrinted>2017-01-22T17:56:38Z</cp:lastPrinted>
  <dcterms:created xsi:type="dcterms:W3CDTF">2010-11-12T07:32:01Z</dcterms:created>
  <dcterms:modified xsi:type="dcterms:W3CDTF">2017-09-06T21:23:19Z</dcterms:modified>
</cp:coreProperties>
</file>